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va\Desktop\тарифные соглашения\"/>
    </mc:Choice>
  </mc:AlternateContent>
  <xr:revisionPtr revIDLastSave="0" documentId="13_ncr:1_{71F1EEEB-2874-4E1C-A8BE-1D05F40CD86C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Приложение ВМП" sheetId="5" r:id="rId1"/>
  </sheets>
  <definedNames>
    <definedName name="_xlnm._FilterDatabase" localSheetId="0" hidden="1">'Приложение ВМП'!$A$6:$R$27</definedName>
    <definedName name="_xlnm.Print_Area" localSheetId="0">'Приложение ВМП'!$A$1:$G$28</definedName>
  </definedNames>
  <calcPr calcId="191029"/>
</workbook>
</file>

<file path=xl/calcChain.xml><?xml version="1.0" encoding="utf-8"?>
<calcChain xmlns="http://schemas.openxmlformats.org/spreadsheetml/2006/main">
  <c r="S15" i="5" l="1"/>
  <c r="S14" i="5"/>
  <c r="S12" i="5"/>
  <c r="S11" i="5"/>
  <c r="R26" i="5"/>
  <c r="I20" i="5" l="1"/>
  <c r="S20" i="5" s="1"/>
  <c r="M20" i="5"/>
  <c r="K20" i="5" l="1"/>
  <c r="O20" i="5"/>
  <c r="Q20" i="5"/>
  <c r="Q12" i="5" l="1"/>
  <c r="Q25" i="5"/>
  <c r="Q24" i="5"/>
  <c r="Q22" i="5"/>
  <c r="Q21" i="5"/>
  <c r="Q19" i="5"/>
  <c r="Q18" i="5"/>
  <c r="Q17" i="5"/>
  <c r="Q15" i="5"/>
  <c r="Q14" i="5"/>
  <c r="Q11" i="5"/>
  <c r="Q9" i="5"/>
  <c r="O25" i="5"/>
  <c r="O24" i="5"/>
  <c r="O22" i="5"/>
  <c r="O21" i="5"/>
  <c r="O19" i="5"/>
  <c r="O18" i="5"/>
  <c r="O17" i="5"/>
  <c r="O15" i="5"/>
  <c r="O14" i="5"/>
  <c r="O12" i="5"/>
  <c r="O11" i="5"/>
  <c r="O9" i="5"/>
  <c r="M25" i="5"/>
  <c r="M24" i="5"/>
  <c r="M22" i="5"/>
  <c r="M21" i="5"/>
  <c r="M19" i="5"/>
  <c r="M18" i="5"/>
  <c r="M17" i="5"/>
  <c r="M15" i="5"/>
  <c r="M14" i="5"/>
  <c r="M12" i="5"/>
  <c r="M11" i="5"/>
  <c r="M9" i="5"/>
  <c r="K25" i="5"/>
  <c r="K24" i="5"/>
  <c r="K22" i="5"/>
  <c r="K21" i="5"/>
  <c r="K19" i="5"/>
  <c r="K18" i="5"/>
  <c r="K17" i="5"/>
  <c r="K15" i="5"/>
  <c r="K14" i="5"/>
  <c r="K12" i="5"/>
  <c r="K11" i="5"/>
  <c r="K9" i="5"/>
  <c r="Q7" i="5"/>
  <c r="O7" i="5"/>
  <c r="K7" i="5"/>
  <c r="M7" i="5"/>
  <c r="L26" i="5"/>
  <c r="N26" i="5"/>
  <c r="P26" i="5"/>
  <c r="J26" i="5"/>
  <c r="I24" i="5"/>
  <c r="S24" i="5" s="1"/>
  <c r="I22" i="5"/>
  <c r="S22" i="5" s="1"/>
  <c r="I21" i="5"/>
  <c r="S21" i="5" s="1"/>
  <c r="I19" i="5"/>
  <c r="S19" i="5" s="1"/>
  <c r="I18" i="5"/>
  <c r="S18" i="5" s="1"/>
  <c r="I17" i="5"/>
  <c r="S17" i="5" s="1"/>
  <c r="I15" i="5"/>
  <c r="I14" i="5"/>
  <c r="I12" i="5"/>
  <c r="I11" i="5"/>
  <c r="I9" i="5"/>
  <c r="S9" i="5" s="1"/>
  <c r="I7" i="5"/>
  <c r="S7" i="5" s="1"/>
  <c r="Q26" i="5" l="1"/>
  <c r="O26" i="5"/>
  <c r="M26" i="5"/>
  <c r="K26" i="5"/>
  <c r="H25" i="5"/>
  <c r="I25" i="5" l="1"/>
  <c r="H26" i="5"/>
  <c r="H27" i="5" s="1"/>
  <c r="I26" i="5" l="1"/>
  <c r="I27" i="5" s="1"/>
  <c r="S25" i="5"/>
  <c r="S26" i="5" s="1"/>
</calcChain>
</file>

<file path=xl/sharedStrings.xml><?xml version="1.0" encoding="utf-8"?>
<sst xmlns="http://schemas.openxmlformats.org/spreadsheetml/2006/main" count="93" uniqueCount="79">
  <si>
    <t>№ группы ВМП</t>
  </si>
  <si>
    <t xml:space="preserve">Наименование вида ВМП </t>
  </si>
  <si>
    <t>Коды по МКБ-10</t>
  </si>
  <si>
    <t>Модель пациента</t>
  </si>
  <si>
    <t>Вид лечения</t>
  </si>
  <si>
    <t>Метод лечения</t>
  </si>
  <si>
    <t>хирургическое лечение</t>
  </si>
  <si>
    <t>Акушерство и гинекология</t>
  </si>
  <si>
    <t>терапевтическое лечение</t>
  </si>
  <si>
    <t>Нейрохирургия</t>
  </si>
  <si>
    <t>Внутрисосудистый тромболизис при окклюзиях церебральных артерий и синусов</t>
  </si>
  <si>
    <t>I67.6</t>
  </si>
  <si>
    <t>тромбоз церебральных артерий и синусов</t>
  </si>
  <si>
    <t>внутрисосудистый тромболизис церебральных артерий и синусов</t>
  </si>
  <si>
    <t>Онкология</t>
  </si>
  <si>
    <t>Видеоэндоскопические внутриполостные и видеоэндоскопические внутрипросветные хирургические вмешательства, интервенционные радиологические вмешательства, малоинвазивные органосохраняющие вмешательства при злокачественных новообразованиях, в том числе у детей</t>
  </si>
  <si>
    <t>злокачественные новообразования головы и шеи (I - III стадия)</t>
  </si>
  <si>
    <t>радиочастотная абляция, криодеструкция, лазерная абляция, фотодинамическая терапия опухолей головы и шеи под ультразвуковой навигацией и (или) под контролем компьютерной томографии</t>
  </si>
  <si>
    <t>Дистанционная лучевая терапия в радиотерапевтических отделениях при злокачественных новообразованиях</t>
  </si>
  <si>
    <t>конформная дистанционная лучевая терапия, в том числе IMRT, IGRT, VMAT, стереотаксическая (1 - 39 Гр). Радиомодификация. Компьютерно-томографическая и (или) магнитно-резонансная топометрия. 3D - 4D планирование. Фиксирующие устройства. Объемная визуализация мишени. Синхронизация дыхания</t>
  </si>
  <si>
    <t>злокачественные новообразования головы и шеи, трахеи, бронхов, легкого, плевры, средостения, щитовидной железы, молочной железы, пищевода, желудка, тонкой кишки, ободочной кишки, желчного пузыря, поджелудочной железы, толстой и прямой кишки, анального канала, печени, мочевого пузыря, надпочечников, почки, полового члена, предстательной железы, костей и суставных хрящей, кожи, мягких тканей (T1-4N любая M0), локализованные и местнораспространенные формы. Вторичное поражение лимфоузлов</t>
  </si>
  <si>
    <t>Сердечно-сосудистая хирургия</t>
  </si>
  <si>
    <t>Эндоваскулярная, хирургическая коррекция нарушений ритма сердца без имплантации кардиовертера-дефибриллятора</t>
  </si>
  <si>
    <t>имплантация частотно-адаптированного двухкамерного кардиостимулятора</t>
  </si>
  <si>
    <t>Травматология и ортопедия</t>
  </si>
  <si>
    <t>деформирующий артроз в сочетании с посттравматическими и послеоперационными деформациями конечности на различном уровне и в различных плоскостях</t>
  </si>
  <si>
    <t xml:space="preserve">имплантация эндопротеза, в том числе под контролем компьютерной навигации, с одновременной реконструкцией биологической оси конечности                                                                                                                   </t>
  </si>
  <si>
    <t xml:space="preserve">злокачественные новообразования головы и шеи, трахеи, бронхов, легкого, плевры, средостения, щитовидной железы, молочной железы, пищевода, желудка, тонкой кишки, ободочной кишки, желчного пузыря, поджелудочной железы, толстой и прямой кишки, анального канала, печени, мочевого пузыря, надпочечников, почки, полового члена, предстательной железы, костей и суставных хрящей, кожи, мягких тканей (T1-4N любая M0), локализованные и местнораспространенные формы. Вторичное поражение лимфоузлов
</t>
  </si>
  <si>
    <t>имплантация эндопротеза с одновременной реконструкцией биологической оси конечности</t>
  </si>
  <si>
    <t>Эндопротезирование коленных суставов конечностей при выраженных деформациях, дисплазии, анкилозах, неправильно сросшихся и несросшихся переломах области сустава, посттравматических вывихах и подвывихах, остеопорозе, в том числе с использованием компьютерной навигации</t>
  </si>
  <si>
    <t>Эндопротезирование суставов конечностей при выраженных деформациях, дисплазии, анкилозах, неправильно сросшихся и несросшихся переломах области сустава, посттравматических вывихах и подвывихах, остеопорозе и системных заболеваниях, в том числе с использованием компьютерной навигации</t>
  </si>
  <si>
    <t>M16.0, M16.1, M16.2, M16.3, M16.4, M16.5, M16.6, M16.7, M16.9</t>
  </si>
  <si>
    <t>M17.0, M17.1, M17.2, M17.3, M17.4, M17.5, M17.9</t>
  </si>
  <si>
    <t>Неинвазивное и малоинвазивное хирургическое органосохраняющее лечение миомы матки, аденомиоза (узловой формы) у женщин с применением реконструктивно-пластических операций, органосохраняющие операции при родоразрешении у женщин с миомой матки больших размеров, с истинным приращением плаценты, эмболизации маточных артерий и ультразвуковой абляции под ультразвуковым контролем и (или) контролем магнитно-резонансной томографии</t>
  </si>
  <si>
    <t>D25, N80.0</t>
  </si>
  <si>
    <t>множественная узловая форма аденомиоза, требующая хирургического лечения</t>
  </si>
  <si>
    <t>реконструктивно-пластические, органосохраняющие операции (миомэктомия с использованием комбинированного эндоскопического доступа)</t>
  </si>
  <si>
    <t>Трансвенозная экстракция эндокардиальных электродов у пациентов с имплантируемыми устройствами</t>
  </si>
  <si>
    <t>T82.1, T82.7, T82.8, T82.9, I51.3, I39.2, I39.4, I97.8</t>
  </si>
  <si>
    <t>осложнения со стороны имплантируемой антиаритмической системы, связанные с местным или распространенным инфекционным процессом, наличием хронического болевого синдрома, тромбозом или стенозом магистральных вен, дисфункцией системы и иными клиническими состояниями, требующими ее удаления</t>
  </si>
  <si>
    <t>трансвенозная экстракция эндокардиальных электродов с применением механических и (или) лазерных систем экстракции</t>
  </si>
  <si>
    <t>I44.1, I44.2, I45.2, I45.3, I45.6, I46.0, I47.0, I47.1, I47.2, I47.9, I48, I49.0, I49.5, Q22.5, Q24.6</t>
  </si>
  <si>
    <t>Эндоваскулярная деструкция дополнительных проводящих путей и аритмогенных зон сердца</t>
  </si>
  <si>
    <t>пароксизмальные нарушения ритма и проводимости различного генеза, сопровождающиеся сердечной недостаточностью, гемодинамическими расстройствами и отсутствием эффекта от лечения лекарственными препаратами</t>
  </si>
  <si>
    <t>эндоваскулярная деструкция дополнительных проводящих путей и аритмогенных зон сердца</t>
  </si>
  <si>
    <t>имплантация частотно-адаптированного трехкамерного кардиостимулятора</t>
  </si>
  <si>
    <t>Стоимость госпитализации, руб.</t>
  </si>
  <si>
    <t xml:space="preserve">I44.1, I44.2, I45.2, I45.3, I45.6, I46.0, I47.0, I47.1, I47.2, I47.9, I48, I49.0, I49.5, Q22.5, Q24.6 </t>
  </si>
  <si>
    <t xml:space="preserve">Эндоваскулярная, хирургическая коррекция нарушений ритма сердца с заменой ранее имплантированного кардиовертера-дефибриллятора </t>
  </si>
  <si>
    <t xml:space="preserve">замена ранее имплантированного однокамерного, двухкамерного, трехкамерного кардиовертера-дефибриллятора </t>
  </si>
  <si>
    <t xml:space="preserve">C00 - C25, C30, C31, C32, C33, C34, C37, C39, C40, C41, C44, C48, C49, C50, C51, C55, C60, C61, C64, C67, C68, C73, C74, C77 </t>
  </si>
  <si>
    <t xml:space="preserve">злокачественные новообразования мочевого пузыря I ст. (Ta, TL, Tis) </t>
  </si>
  <si>
    <t xml:space="preserve">злокачественные новообразования пищевода и кардии: TL, Tis, стенозирующий рак </t>
  </si>
  <si>
    <t xml:space="preserve">фотодинамическая терапия при раке мочевого пузыря </t>
  </si>
  <si>
    <t xml:space="preserve">фотодинамическая терапия при раке пищевода и кардии </t>
  </si>
  <si>
    <t xml:space="preserve">хирургическое лечение
</t>
  </si>
  <si>
    <t xml:space="preserve">нарушения ритма и проводимости различного генеза, сопровождающиеся гемодинамическими 
расстройствами и отсутствием эффекта от лечения лекарственными препаратами </t>
  </si>
  <si>
    <t xml:space="preserve">C00, C01, C02, C04 - C06, C09.0, C09.1, C09.8, C09.9, C10.0 - C10.4, C11.0, C11.1, C11.2, C11.3, C11.8, C11.9, C12, C13.0, C13.1, C13.2, C13.8, C13.9, C14.0, C14.2, C15.0, C30.0, C31.0, C31.1, C31.2, C31.3, C31.8, C31.9, C32, C43, C44, C69, C73, C15, C16, C17, C18, C19, C20, C21 </t>
  </si>
  <si>
    <t>конформная дистанционная лучевая терапия, в том числе IMRT, IGRT, VMAT, стереотаксическая (40 - 69 Гр). Радиомодификация. Компьютерно-томографическая и (или) магнитно-резонансная топометрия. 3D - 4D планирование. Фиксирующие устройства. Объемная визуализация мишени. Синхронизация дыхания</t>
  </si>
  <si>
    <t>С67, С79.1</t>
  </si>
  <si>
    <t>С15, С16.0</t>
  </si>
  <si>
    <t>Кол-во</t>
  </si>
  <si>
    <t>Дистанционная лучевая терапия в
радиотерапевтических отделениях
при злокачественных
новообразованиях</t>
  </si>
  <si>
    <t>C00 - C25, C30,
C31, C32, C33,
C34, C37, C39,
C40, C41, C44,
C48, C49, C50,
C51, C55, C60,
C61, C64, C67,
C68, C73, C74,
C77</t>
  </si>
  <si>
    <t xml:space="preserve"> хирургическое лечение</t>
  </si>
  <si>
    <t>Видеоэндоскопические
внутриполосные и
видеоэндоскопические
внутрипросветные хирургические
вмешательства, интервенционные
радиологические вмешательства,
малоинвазивные органосохраняющие
вмешательства при злокачественных
новообразованиях, в том числе у
детей</t>
  </si>
  <si>
    <t>Сумма</t>
  </si>
  <si>
    <t>ГБУЗ МОБ</t>
  </si>
  <si>
    <t>ГБУЗ МООД</t>
  </si>
  <si>
    <t>ГБУЗ Бердянская ЦРБ</t>
  </si>
  <si>
    <t>ГБУЗ Днепрорудненская ЦРБ</t>
  </si>
  <si>
    <t>Тарифы на оплату высокотехнологичной медицинской помощи, включенных в базовую программу обязательного медицинского страхования, финансовое обеспечение которых осуществляется за счет субвенции из бюджета Федерального фонда обязательного медицинского страхования бюджетам территориальных фондов обязательного медицинского страхования, в том числе при оказании медицинской помощи лицам, застрахованным на территории других субъектов РФ</t>
  </si>
  <si>
    <t>вводятся в действие с 01.01.2026</t>
  </si>
  <si>
    <t>Хирургическое лечение хронической сердечной недостаточности</t>
  </si>
  <si>
    <t>I42.1, I23.3, I23.5, I23.4, I50.6</t>
  </si>
  <si>
    <t>хроническая сердечная недостаточность различного генеза (ишемическая болезнь сердца, гипертрофическая кардиомиопатия с обструкцией путей оттока, дилятационная кардиомиопатия и другие) 2Б - 3 стадии (классификация Стражеско-Василенко), III - IV функционального класса (NYHA), фракция выброса левого желудочка менее 40 процентов</t>
  </si>
  <si>
    <t>ресинхронизирующая электрокардиостимуляция</t>
  </si>
  <si>
    <t>Приложение  № 26
к Тарифному соглашению 
в сфере обязательного медицинского страхования Запорожской области на 2026 год</t>
  </si>
  <si>
    <t>от «20»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</si>
</sst>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79">
    <xf numFmtId="0" fontId="0" fillId="0" borderId="0" xfId="0"/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2" applyFont="1" applyFill="1" applyBorder="1" applyAlignment="1" applyProtection="1">
      <alignment horizontal="left" vertical="top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2" applyFont="1" applyFill="1" applyBorder="1" applyAlignment="1" applyProtection="1">
      <alignment horizontal="left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4" fontId="7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0" fillId="2" borderId="0" xfId="0" applyFill="1"/>
    <xf numFmtId="0" fontId="7" fillId="0" borderId="7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3" applyFont="1" applyAlignment="1">
      <alignment horizontal="right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3" fillId="0" borderId="0" xfId="3" applyFont="1" applyAlignment="1">
      <alignment horizontal="center" vertical="center"/>
    </xf>
    <xf numFmtId="4" fontId="0" fillId="0" borderId="0" xfId="0" applyNumberFormat="1" applyFill="1"/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3" fillId="3" borderId="1" xfId="3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165" fontId="7" fillId="0" borderId="6" xfId="1" applyNumberFormat="1" applyFont="1" applyFill="1" applyBorder="1" applyAlignment="1">
      <alignment vertical="center" wrapText="1" readingOrder="1"/>
    </xf>
    <xf numFmtId="165" fontId="7" fillId="0" borderId="7" xfId="1" applyNumberFormat="1" applyFont="1" applyFill="1" applyBorder="1" applyAlignment="1">
      <alignment vertical="center" wrapText="1" readingOrder="1"/>
    </xf>
    <xf numFmtId="4" fontId="7" fillId="0" borderId="6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" fontId="0" fillId="3" borderId="5" xfId="0" applyNumberFormat="1" applyFill="1" applyBorder="1" applyAlignment="1">
      <alignment horizontal="center" vertical="center"/>
    </xf>
    <xf numFmtId="4" fontId="0" fillId="3" borderId="7" xfId="0" applyNumberForma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0" xfId="3" applyFont="1" applyAlignment="1">
      <alignment horizontal="right" vertical="top" wrapText="1"/>
    </xf>
  </cellXfs>
  <cellStyles count="4">
    <cellStyle name="Гиперссылка" xfId="2" builtinId="8"/>
    <cellStyle name="Обычный" xfId="0" builtinId="0"/>
    <cellStyle name="Обычный_Тарифы с 1 мая 2006годс инд. в 1,15 и 1.09 " xfId="3" xr:uid="{00000000-0005-0000-0000-000002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A5192FA9B1645C0BCB9FC58425D2F0A89A3BF24A8A41E74BE3B6B4D6D0827CF179F1C1B912522278FEpB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view="pageBreakPreview" topLeftCell="C1" zoomScale="89" zoomScaleNormal="89" zoomScaleSheetLayoutView="89" workbookViewId="0">
      <selection activeCell="A3" sqref="A3:G3"/>
    </sheetView>
  </sheetViews>
  <sheetFormatPr defaultRowHeight="15" x14ac:dyDescent="0.25"/>
  <cols>
    <col min="1" max="1" width="8.85546875" style="30" customWidth="1"/>
    <col min="2" max="2" width="40.85546875" style="22" customWidth="1"/>
    <col min="3" max="3" width="15" style="22" customWidth="1"/>
    <col min="4" max="4" width="42.42578125" style="22" customWidth="1"/>
    <col min="5" max="5" width="15.85546875" style="22" customWidth="1"/>
    <col min="6" max="6" width="22.140625" style="22" customWidth="1"/>
    <col min="7" max="7" width="18.28515625" style="22" customWidth="1"/>
    <col min="8" max="8" width="12.42578125" style="39" hidden="1" customWidth="1"/>
    <col min="9" max="9" width="16.42578125" style="22" hidden="1" customWidth="1"/>
    <col min="10" max="10" width="10.140625" style="39" hidden="1" customWidth="1"/>
    <col min="11" max="11" width="14.42578125" style="39" hidden="1" customWidth="1"/>
    <col min="12" max="12" width="10.140625" style="39" hidden="1" customWidth="1"/>
    <col min="13" max="13" width="15.85546875" style="39" hidden="1" customWidth="1"/>
    <col min="14" max="14" width="10.140625" style="39" hidden="1" customWidth="1"/>
    <col min="15" max="15" width="14.42578125" style="39" hidden="1" customWidth="1"/>
    <col min="16" max="16" width="10.140625" style="39" hidden="1" customWidth="1"/>
    <col min="17" max="17" width="15.85546875" style="39" hidden="1" customWidth="1"/>
    <col min="18" max="19" width="21.5703125" style="39" hidden="1" customWidth="1"/>
    <col min="20" max="20" width="0" style="22" hidden="1" customWidth="1"/>
    <col min="21" max="16384" width="9.140625" style="22"/>
  </cols>
  <sheetData>
    <row r="1" spans="1:19" ht="68.25" customHeight="1" x14ac:dyDescent="0.25">
      <c r="E1" s="78" t="s">
        <v>77</v>
      </c>
      <c r="F1" s="78"/>
      <c r="G1" s="78"/>
    </row>
    <row r="2" spans="1:19" ht="15.75" x14ac:dyDescent="0.25">
      <c r="A2" s="23"/>
      <c r="B2" s="21"/>
      <c r="C2" s="21"/>
      <c r="D2" s="21"/>
      <c r="E2" s="21"/>
      <c r="F2" s="21"/>
      <c r="G2" s="38" t="s">
        <v>78</v>
      </c>
      <c r="P2" s="43"/>
      <c r="R2" s="43"/>
    </row>
    <row r="3" spans="1:19" ht="95.25" customHeight="1" x14ac:dyDescent="0.25">
      <c r="A3" s="68" t="s">
        <v>71</v>
      </c>
      <c r="B3" s="68"/>
      <c r="C3" s="68"/>
      <c r="D3" s="68"/>
      <c r="E3" s="68"/>
      <c r="F3" s="68"/>
      <c r="G3" s="68"/>
      <c r="H3" s="40"/>
      <c r="P3" s="43"/>
      <c r="R3" s="43"/>
    </row>
    <row r="4" spans="1:19" ht="27" customHeight="1" x14ac:dyDescent="0.25">
      <c r="A4" s="67" t="s">
        <v>72</v>
      </c>
      <c r="B4" s="67"/>
      <c r="C4" s="67"/>
      <c r="D4" s="67"/>
      <c r="E4" s="67"/>
      <c r="F4" s="67"/>
      <c r="G4" s="67"/>
      <c r="H4" s="40"/>
      <c r="P4" s="43"/>
      <c r="R4" s="43"/>
    </row>
    <row r="5" spans="1:19" ht="69" customHeight="1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6" t="s">
        <v>46</v>
      </c>
      <c r="H5" s="45" t="s">
        <v>61</v>
      </c>
      <c r="I5" s="45" t="s">
        <v>66</v>
      </c>
      <c r="J5" s="74" t="s">
        <v>67</v>
      </c>
      <c r="K5" s="75"/>
      <c r="L5" s="74" t="s">
        <v>69</v>
      </c>
      <c r="M5" s="75"/>
      <c r="N5" s="74" t="s">
        <v>70</v>
      </c>
      <c r="O5" s="75"/>
      <c r="P5" s="74" t="s">
        <v>68</v>
      </c>
      <c r="Q5" s="75"/>
      <c r="R5" s="74" t="s">
        <v>68</v>
      </c>
      <c r="S5" s="75"/>
    </row>
    <row r="6" spans="1:19" s="33" customFormat="1" ht="18.75" customHeight="1" x14ac:dyDescent="0.25">
      <c r="A6" s="69" t="s">
        <v>7</v>
      </c>
      <c r="B6" s="70"/>
      <c r="C6" s="70"/>
      <c r="D6" s="70"/>
      <c r="E6" s="70"/>
      <c r="F6" s="70"/>
      <c r="G6" s="71"/>
      <c r="H6" s="46"/>
      <c r="I6" s="47"/>
      <c r="J6" s="46"/>
      <c r="K6" s="46"/>
      <c r="L6" s="46"/>
      <c r="M6" s="46"/>
      <c r="N6" s="46"/>
      <c r="O6" s="46"/>
      <c r="P6" s="48"/>
      <c r="Q6" s="46"/>
      <c r="R6" s="48"/>
      <c r="S6" s="46"/>
    </row>
    <row r="7" spans="1:19" ht="226.5" customHeight="1" x14ac:dyDescent="0.25">
      <c r="A7" s="13">
        <v>3</v>
      </c>
      <c r="B7" s="3" t="s">
        <v>33</v>
      </c>
      <c r="C7" s="4" t="s">
        <v>34</v>
      </c>
      <c r="D7" s="4" t="s">
        <v>35</v>
      </c>
      <c r="E7" s="4" t="s">
        <v>6</v>
      </c>
      <c r="F7" s="4" t="s">
        <v>36</v>
      </c>
      <c r="G7" s="15">
        <v>175421</v>
      </c>
      <c r="H7" s="49">
        <v>10</v>
      </c>
      <c r="I7" s="50">
        <f>G7*H7</f>
        <v>1754210</v>
      </c>
      <c r="J7" s="46"/>
      <c r="K7" s="50">
        <f>J7*G7</f>
        <v>0</v>
      </c>
      <c r="L7" s="46">
        <v>10</v>
      </c>
      <c r="M7" s="50">
        <f>L7*G7</f>
        <v>1754210</v>
      </c>
      <c r="N7" s="46"/>
      <c r="O7" s="50">
        <f>N7*G7</f>
        <v>0</v>
      </c>
      <c r="P7" s="46"/>
      <c r="Q7" s="50">
        <f>P7*G7</f>
        <v>0</v>
      </c>
      <c r="R7" s="46"/>
      <c r="S7" s="50">
        <f>R7*I7</f>
        <v>0</v>
      </c>
    </row>
    <row r="8" spans="1:19" s="33" customFormat="1" ht="14.25" customHeight="1" x14ac:dyDescent="0.25">
      <c r="A8" s="51" t="s">
        <v>9</v>
      </c>
      <c r="B8" s="52"/>
      <c r="C8" s="52"/>
      <c r="D8" s="52"/>
      <c r="E8" s="52"/>
      <c r="F8" s="52"/>
      <c r="G8" s="53"/>
      <c r="H8" s="49"/>
      <c r="I8" s="47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spans="1:19" ht="63" x14ac:dyDescent="0.25">
      <c r="A9" s="14">
        <v>13</v>
      </c>
      <c r="B9" s="4" t="s">
        <v>10</v>
      </c>
      <c r="C9" s="5" t="s">
        <v>11</v>
      </c>
      <c r="D9" s="4" t="s">
        <v>12</v>
      </c>
      <c r="E9" s="4" t="s">
        <v>6</v>
      </c>
      <c r="F9" s="4" t="s">
        <v>13</v>
      </c>
      <c r="G9" s="15">
        <v>340942</v>
      </c>
      <c r="H9" s="49">
        <v>15</v>
      </c>
      <c r="I9" s="50">
        <f>G9*H9</f>
        <v>5114130</v>
      </c>
      <c r="J9" s="46"/>
      <c r="K9" s="50">
        <f>J9*G9</f>
        <v>0</v>
      </c>
      <c r="L9" s="46">
        <v>15</v>
      </c>
      <c r="M9" s="50">
        <f>L9*G9</f>
        <v>5114130</v>
      </c>
      <c r="N9" s="46"/>
      <c r="O9" s="50">
        <f>N9*G9</f>
        <v>0</v>
      </c>
      <c r="P9" s="46"/>
      <c r="Q9" s="50">
        <f>P9*G9</f>
        <v>0</v>
      </c>
      <c r="R9" s="46"/>
      <c r="S9" s="50">
        <f>R9*I9</f>
        <v>0</v>
      </c>
    </row>
    <row r="10" spans="1:19" s="33" customFormat="1" ht="13.5" customHeight="1" x14ac:dyDescent="0.25">
      <c r="A10" s="51" t="s">
        <v>14</v>
      </c>
      <c r="B10" s="52"/>
      <c r="C10" s="52"/>
      <c r="D10" s="52"/>
      <c r="E10" s="52"/>
      <c r="F10" s="52"/>
      <c r="G10" s="53"/>
      <c r="H10" s="49"/>
      <c r="I10" s="47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ht="357" customHeight="1" x14ac:dyDescent="0.25">
      <c r="A11" s="14">
        <v>21</v>
      </c>
      <c r="B11" s="32" t="s">
        <v>15</v>
      </c>
      <c r="C11" s="32" t="s">
        <v>57</v>
      </c>
      <c r="D11" s="32" t="s">
        <v>16</v>
      </c>
      <c r="E11" s="32" t="s">
        <v>64</v>
      </c>
      <c r="F11" s="32" t="s">
        <v>17</v>
      </c>
      <c r="G11" s="15">
        <v>264178</v>
      </c>
      <c r="H11" s="49">
        <v>200</v>
      </c>
      <c r="I11" s="50">
        <f>G11*H11</f>
        <v>52835600</v>
      </c>
      <c r="J11" s="46"/>
      <c r="K11" s="50">
        <f>J11*G11</f>
        <v>0</v>
      </c>
      <c r="L11" s="46"/>
      <c r="M11" s="50">
        <f>L11*G11</f>
        <v>0</v>
      </c>
      <c r="N11" s="46"/>
      <c r="O11" s="50">
        <f>N11*G11</f>
        <v>0</v>
      </c>
      <c r="P11" s="46">
        <v>200</v>
      </c>
      <c r="Q11" s="50">
        <f>P11*G11</f>
        <v>52835600</v>
      </c>
      <c r="R11" s="46">
        <v>45</v>
      </c>
      <c r="S11" s="50">
        <f>G11*R11</f>
        <v>11888010</v>
      </c>
    </row>
    <row r="12" spans="1:19" ht="78" customHeight="1" x14ac:dyDescent="0.25">
      <c r="A12" s="59">
        <v>28</v>
      </c>
      <c r="B12" s="72" t="s">
        <v>65</v>
      </c>
      <c r="C12" s="34" t="s">
        <v>59</v>
      </c>
      <c r="D12" s="35" t="s">
        <v>51</v>
      </c>
      <c r="E12" s="32" t="s">
        <v>64</v>
      </c>
      <c r="F12" s="35" t="s">
        <v>53</v>
      </c>
      <c r="G12" s="61">
        <v>138403</v>
      </c>
      <c r="H12" s="63">
        <v>10</v>
      </c>
      <c r="I12" s="65">
        <f>G12*H12</f>
        <v>1384030</v>
      </c>
      <c r="J12" s="76"/>
      <c r="K12" s="65">
        <f>J12*G12</f>
        <v>0</v>
      </c>
      <c r="L12" s="76"/>
      <c r="M12" s="65">
        <f>L12*G12</f>
        <v>0</v>
      </c>
      <c r="N12" s="76"/>
      <c r="O12" s="65">
        <f>N12*G12</f>
        <v>0</v>
      </c>
      <c r="P12" s="76">
        <v>10</v>
      </c>
      <c r="Q12" s="65">
        <f>P12*G12</f>
        <v>1384030</v>
      </c>
      <c r="R12" s="76">
        <v>5</v>
      </c>
      <c r="S12" s="65">
        <f>G12*R12</f>
        <v>692015</v>
      </c>
    </row>
    <row r="13" spans="1:19" ht="78" customHeight="1" x14ac:dyDescent="0.25">
      <c r="A13" s="60"/>
      <c r="B13" s="73"/>
      <c r="C13" s="36" t="s">
        <v>60</v>
      </c>
      <c r="D13" s="4" t="s">
        <v>52</v>
      </c>
      <c r="E13" s="32" t="s">
        <v>64</v>
      </c>
      <c r="F13" s="4" t="s">
        <v>54</v>
      </c>
      <c r="G13" s="62"/>
      <c r="H13" s="63"/>
      <c r="I13" s="66"/>
      <c r="J13" s="77"/>
      <c r="K13" s="66"/>
      <c r="L13" s="77"/>
      <c r="M13" s="66"/>
      <c r="N13" s="77"/>
      <c r="O13" s="66"/>
      <c r="P13" s="77"/>
      <c r="Q13" s="66"/>
      <c r="R13" s="77"/>
      <c r="S13" s="66"/>
    </row>
    <row r="14" spans="1:19" ht="330.75" x14ac:dyDescent="0.25">
      <c r="A14" s="14">
        <v>25</v>
      </c>
      <c r="B14" s="32" t="s">
        <v>18</v>
      </c>
      <c r="C14" s="32" t="s">
        <v>50</v>
      </c>
      <c r="D14" s="4" t="s">
        <v>27</v>
      </c>
      <c r="E14" s="4" t="s">
        <v>8</v>
      </c>
      <c r="F14" s="4" t="s">
        <v>19</v>
      </c>
      <c r="G14" s="25">
        <v>102227</v>
      </c>
      <c r="H14" s="49">
        <v>160</v>
      </c>
      <c r="I14" s="50">
        <f>G14*H14</f>
        <v>16356320</v>
      </c>
      <c r="J14" s="46"/>
      <c r="K14" s="50">
        <f>J14*G14</f>
        <v>0</v>
      </c>
      <c r="L14" s="46"/>
      <c r="M14" s="50">
        <f>L14*G14</f>
        <v>0</v>
      </c>
      <c r="N14" s="46"/>
      <c r="O14" s="50">
        <f>N14*G14</f>
        <v>0</v>
      </c>
      <c r="P14" s="46">
        <v>160</v>
      </c>
      <c r="Q14" s="50">
        <f>P14*G14</f>
        <v>16356320</v>
      </c>
      <c r="R14" s="46">
        <v>55</v>
      </c>
      <c r="S14" s="50">
        <f>G14*R14</f>
        <v>5622485</v>
      </c>
    </row>
    <row r="15" spans="1:19" ht="330.75" x14ac:dyDescent="0.25">
      <c r="A15" s="37">
        <v>26</v>
      </c>
      <c r="B15" s="19" t="s">
        <v>62</v>
      </c>
      <c r="C15" s="20" t="s">
        <v>63</v>
      </c>
      <c r="D15" s="4" t="s">
        <v>20</v>
      </c>
      <c r="E15" s="4" t="s">
        <v>8</v>
      </c>
      <c r="F15" s="4" t="s">
        <v>58</v>
      </c>
      <c r="G15" s="15">
        <v>230497</v>
      </c>
      <c r="H15" s="49">
        <v>160</v>
      </c>
      <c r="I15" s="50">
        <f>G15*H15</f>
        <v>36879520</v>
      </c>
      <c r="J15" s="46"/>
      <c r="K15" s="50">
        <f>J15*G15</f>
        <v>0</v>
      </c>
      <c r="L15" s="46"/>
      <c r="M15" s="50">
        <f>L15*G15</f>
        <v>0</v>
      </c>
      <c r="N15" s="46"/>
      <c r="O15" s="50">
        <f>N15*G15</f>
        <v>0</v>
      </c>
      <c r="P15" s="46">
        <v>160</v>
      </c>
      <c r="Q15" s="50">
        <f>P15*G15</f>
        <v>36879520</v>
      </c>
      <c r="R15" s="46">
        <v>55</v>
      </c>
      <c r="S15" s="50">
        <f>G15*R15</f>
        <v>12677335</v>
      </c>
    </row>
    <row r="16" spans="1:19" ht="15.75" customHeight="1" x14ac:dyDescent="0.25">
      <c r="A16" s="56" t="s">
        <v>21</v>
      </c>
      <c r="B16" s="57"/>
      <c r="C16" s="57"/>
      <c r="D16" s="57"/>
      <c r="E16" s="57"/>
      <c r="F16" s="57"/>
      <c r="G16" s="58"/>
      <c r="H16" s="49"/>
      <c r="I16" s="47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19" ht="127.5" customHeight="1" x14ac:dyDescent="0.25">
      <c r="A17" s="14">
        <v>65</v>
      </c>
      <c r="B17" s="7" t="s">
        <v>48</v>
      </c>
      <c r="C17" s="3" t="s">
        <v>47</v>
      </c>
      <c r="D17" s="8" t="s">
        <v>56</v>
      </c>
      <c r="E17" s="18" t="s">
        <v>55</v>
      </c>
      <c r="F17" s="24" t="s">
        <v>49</v>
      </c>
      <c r="G17" s="15">
        <v>869420</v>
      </c>
      <c r="H17" s="49">
        <v>5</v>
      </c>
      <c r="I17" s="50">
        <f t="shared" ref="I17:I22" si="0">G17*H17</f>
        <v>4347100</v>
      </c>
      <c r="J17" s="46"/>
      <c r="K17" s="50">
        <f t="shared" ref="K17:K22" si="1">J17*G17</f>
        <v>0</v>
      </c>
      <c r="L17" s="46">
        <v>5</v>
      </c>
      <c r="M17" s="50">
        <f t="shared" ref="M17:M22" si="2">L17*G17</f>
        <v>4347100</v>
      </c>
      <c r="N17" s="46"/>
      <c r="O17" s="50">
        <f t="shared" ref="O17:O22" si="3">N17*G17</f>
        <v>0</v>
      </c>
      <c r="P17" s="46"/>
      <c r="Q17" s="50">
        <f t="shared" ref="Q17:Q22" si="4">P17*G17</f>
        <v>0</v>
      </c>
      <c r="R17" s="46"/>
      <c r="S17" s="50">
        <f t="shared" ref="S17:S22" si="5">R17*I17</f>
        <v>0</v>
      </c>
    </row>
    <row r="18" spans="1:19" ht="114" customHeight="1" x14ac:dyDescent="0.25">
      <c r="A18" s="14">
        <v>52</v>
      </c>
      <c r="B18" s="54" t="s">
        <v>22</v>
      </c>
      <c r="C18" s="54" t="s">
        <v>41</v>
      </c>
      <c r="D18" s="54" t="s">
        <v>43</v>
      </c>
      <c r="E18" s="64" t="s">
        <v>55</v>
      </c>
      <c r="F18" s="4" t="s">
        <v>23</v>
      </c>
      <c r="G18" s="15">
        <v>293277</v>
      </c>
      <c r="H18" s="49">
        <v>320</v>
      </c>
      <c r="I18" s="50">
        <f t="shared" si="0"/>
        <v>93848640</v>
      </c>
      <c r="J18" s="46"/>
      <c r="K18" s="50">
        <f t="shared" si="1"/>
        <v>0</v>
      </c>
      <c r="L18" s="46">
        <v>320</v>
      </c>
      <c r="M18" s="50">
        <f t="shared" si="2"/>
        <v>93848640</v>
      </c>
      <c r="N18" s="46"/>
      <c r="O18" s="50">
        <f t="shared" si="3"/>
        <v>0</v>
      </c>
      <c r="P18" s="46"/>
      <c r="Q18" s="50">
        <f t="shared" si="4"/>
        <v>0</v>
      </c>
      <c r="R18" s="46"/>
      <c r="S18" s="50">
        <f t="shared" si="5"/>
        <v>0</v>
      </c>
    </row>
    <row r="19" spans="1:19" ht="99.75" customHeight="1" x14ac:dyDescent="0.25">
      <c r="A19" s="14">
        <v>62</v>
      </c>
      <c r="B19" s="55"/>
      <c r="C19" s="55"/>
      <c r="D19" s="55"/>
      <c r="E19" s="64"/>
      <c r="F19" s="4" t="s">
        <v>45</v>
      </c>
      <c r="G19" s="15">
        <v>555085</v>
      </c>
      <c r="H19" s="49">
        <v>5</v>
      </c>
      <c r="I19" s="50">
        <f t="shared" si="0"/>
        <v>2775425</v>
      </c>
      <c r="J19" s="46"/>
      <c r="K19" s="50">
        <f t="shared" si="1"/>
        <v>0</v>
      </c>
      <c r="L19" s="46">
        <v>5</v>
      </c>
      <c r="M19" s="50">
        <f t="shared" si="2"/>
        <v>2775425</v>
      </c>
      <c r="N19" s="46"/>
      <c r="O19" s="50">
        <f t="shared" si="3"/>
        <v>0</v>
      </c>
      <c r="P19" s="46"/>
      <c r="Q19" s="50">
        <f t="shared" si="4"/>
        <v>0</v>
      </c>
      <c r="R19" s="46"/>
      <c r="S19" s="50">
        <f t="shared" si="5"/>
        <v>0</v>
      </c>
    </row>
    <row r="20" spans="1:19" ht="99.75" customHeight="1" x14ac:dyDescent="0.25">
      <c r="A20" s="14">
        <v>55</v>
      </c>
      <c r="B20" s="12" t="s">
        <v>73</v>
      </c>
      <c r="C20" s="12" t="s">
        <v>74</v>
      </c>
      <c r="D20" s="12" t="s">
        <v>75</v>
      </c>
      <c r="E20" s="11" t="s">
        <v>6</v>
      </c>
      <c r="F20" s="4" t="s">
        <v>76</v>
      </c>
      <c r="G20" s="15">
        <v>812867</v>
      </c>
      <c r="H20" s="49">
        <v>5</v>
      </c>
      <c r="I20" s="50">
        <f t="shared" si="0"/>
        <v>4064335</v>
      </c>
      <c r="J20" s="46"/>
      <c r="K20" s="50">
        <f t="shared" si="1"/>
        <v>0</v>
      </c>
      <c r="L20" s="46">
        <v>5</v>
      </c>
      <c r="M20" s="50">
        <f t="shared" si="2"/>
        <v>4064335</v>
      </c>
      <c r="N20" s="46"/>
      <c r="O20" s="50">
        <f t="shared" si="3"/>
        <v>0</v>
      </c>
      <c r="P20" s="46"/>
      <c r="Q20" s="50">
        <f t="shared" si="4"/>
        <v>0</v>
      </c>
      <c r="R20" s="46"/>
      <c r="S20" s="50">
        <f t="shared" si="5"/>
        <v>0</v>
      </c>
    </row>
    <row r="21" spans="1:19" ht="157.5" x14ac:dyDescent="0.25">
      <c r="A21" s="17">
        <v>57</v>
      </c>
      <c r="B21" s="8" t="s">
        <v>37</v>
      </c>
      <c r="C21" s="8" t="s">
        <v>38</v>
      </c>
      <c r="D21" s="8" t="s">
        <v>39</v>
      </c>
      <c r="E21" s="18" t="s">
        <v>55</v>
      </c>
      <c r="F21" s="4" t="s">
        <v>40</v>
      </c>
      <c r="G21" s="15">
        <v>741947</v>
      </c>
      <c r="H21" s="49">
        <v>10</v>
      </c>
      <c r="I21" s="50">
        <f t="shared" si="0"/>
        <v>7419470</v>
      </c>
      <c r="J21" s="46"/>
      <c r="K21" s="50">
        <f t="shared" si="1"/>
        <v>0</v>
      </c>
      <c r="L21" s="46">
        <v>10</v>
      </c>
      <c r="M21" s="50">
        <f t="shared" si="2"/>
        <v>7419470</v>
      </c>
      <c r="N21" s="46"/>
      <c r="O21" s="50">
        <f t="shared" si="3"/>
        <v>0</v>
      </c>
      <c r="P21" s="46"/>
      <c r="Q21" s="50">
        <f t="shared" si="4"/>
        <v>0</v>
      </c>
      <c r="R21" s="46"/>
      <c r="S21" s="50">
        <f t="shared" si="5"/>
        <v>0</v>
      </c>
    </row>
    <row r="22" spans="1:19" ht="142.5" customHeight="1" x14ac:dyDescent="0.25">
      <c r="A22" s="16">
        <v>61</v>
      </c>
      <c r="B22" s="7" t="s">
        <v>42</v>
      </c>
      <c r="C22" s="7" t="s">
        <v>41</v>
      </c>
      <c r="D22" s="7" t="s">
        <v>43</v>
      </c>
      <c r="E22" s="18" t="s">
        <v>55</v>
      </c>
      <c r="F22" s="7" t="s">
        <v>44</v>
      </c>
      <c r="G22" s="25">
        <v>320152</v>
      </c>
      <c r="H22" s="49">
        <v>200</v>
      </c>
      <c r="I22" s="50">
        <f t="shared" si="0"/>
        <v>64030400</v>
      </c>
      <c r="J22" s="46"/>
      <c r="K22" s="50">
        <f t="shared" si="1"/>
        <v>0</v>
      </c>
      <c r="L22" s="46">
        <v>200</v>
      </c>
      <c r="M22" s="50">
        <f t="shared" si="2"/>
        <v>64030400</v>
      </c>
      <c r="N22" s="46"/>
      <c r="O22" s="50">
        <f t="shared" si="3"/>
        <v>0</v>
      </c>
      <c r="P22" s="46"/>
      <c r="Q22" s="50">
        <f t="shared" si="4"/>
        <v>0</v>
      </c>
      <c r="R22" s="46"/>
      <c r="S22" s="50">
        <f t="shared" si="5"/>
        <v>0</v>
      </c>
    </row>
    <row r="23" spans="1:19" s="33" customFormat="1" ht="15.75" customHeight="1" x14ac:dyDescent="0.25">
      <c r="A23" s="51" t="s">
        <v>24</v>
      </c>
      <c r="B23" s="52"/>
      <c r="C23" s="52"/>
      <c r="D23" s="52"/>
      <c r="E23" s="52"/>
      <c r="F23" s="52"/>
      <c r="G23" s="53"/>
      <c r="H23" s="49"/>
      <c r="I23" s="47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19" ht="141.75" x14ac:dyDescent="0.25">
      <c r="A24" s="16">
        <v>70</v>
      </c>
      <c r="B24" s="7" t="s">
        <v>29</v>
      </c>
      <c r="C24" s="32" t="s">
        <v>32</v>
      </c>
      <c r="D24" s="32" t="s">
        <v>25</v>
      </c>
      <c r="E24" s="18" t="s">
        <v>6</v>
      </c>
      <c r="F24" s="32" t="s">
        <v>28</v>
      </c>
      <c r="G24" s="15">
        <v>219420</v>
      </c>
      <c r="H24" s="49">
        <v>40</v>
      </c>
      <c r="I24" s="50">
        <f>G24*H24</f>
        <v>8776800</v>
      </c>
      <c r="J24" s="46">
        <v>10</v>
      </c>
      <c r="K24" s="50">
        <f>J24*G24</f>
        <v>2194200</v>
      </c>
      <c r="L24" s="46"/>
      <c r="M24" s="50">
        <f>L24*G24</f>
        <v>0</v>
      </c>
      <c r="N24" s="46">
        <v>30</v>
      </c>
      <c r="O24" s="50">
        <f>N24*G24</f>
        <v>6582600</v>
      </c>
      <c r="P24" s="46"/>
      <c r="Q24" s="50">
        <f>P24*G24</f>
        <v>0</v>
      </c>
      <c r="R24" s="46"/>
      <c r="S24" s="50">
        <f>R24*I24</f>
        <v>0</v>
      </c>
    </row>
    <row r="25" spans="1:19" ht="159" customHeight="1" x14ac:dyDescent="0.25">
      <c r="A25" s="31">
        <v>71</v>
      </c>
      <c r="B25" s="9" t="s">
        <v>30</v>
      </c>
      <c r="C25" s="10" t="s">
        <v>31</v>
      </c>
      <c r="D25" s="7" t="s">
        <v>25</v>
      </c>
      <c r="E25" s="7" t="s">
        <v>6</v>
      </c>
      <c r="F25" s="7" t="s">
        <v>26</v>
      </c>
      <c r="G25" s="15">
        <v>303401</v>
      </c>
      <c r="H25" s="49">
        <f>40+18+90</f>
        <v>148</v>
      </c>
      <c r="I25" s="50">
        <f>G25*H25</f>
        <v>44903348</v>
      </c>
      <c r="J25" s="46">
        <v>40</v>
      </c>
      <c r="K25" s="50">
        <f>J25*G25</f>
        <v>12136040</v>
      </c>
      <c r="L25" s="46">
        <v>18</v>
      </c>
      <c r="M25" s="50">
        <f>L25*G25</f>
        <v>5461218</v>
      </c>
      <c r="N25" s="46">
        <v>90</v>
      </c>
      <c r="O25" s="50">
        <f>N25*G25</f>
        <v>27306090</v>
      </c>
      <c r="P25" s="46"/>
      <c r="Q25" s="50">
        <f>P25*G25</f>
        <v>0</v>
      </c>
      <c r="R25" s="46"/>
      <c r="S25" s="50">
        <f>R25*I25</f>
        <v>0</v>
      </c>
    </row>
    <row r="26" spans="1:19" ht="15.75" x14ac:dyDescent="0.25">
      <c r="A26" s="26"/>
      <c r="B26" s="27"/>
      <c r="C26" s="27"/>
      <c r="D26" s="27"/>
      <c r="E26" s="27"/>
      <c r="F26" s="27"/>
      <c r="G26" s="27"/>
      <c r="H26" s="39">
        <f>SUM(H7:H25)</f>
        <v>1288</v>
      </c>
      <c r="I26" s="42">
        <f>SUM(I7:I25)</f>
        <v>344489328</v>
      </c>
      <c r="J26" s="39">
        <f>SUM(J7:J25)</f>
        <v>50</v>
      </c>
      <c r="K26" s="42">
        <f>SUM(K7:K25)</f>
        <v>14330240</v>
      </c>
      <c r="L26" s="39">
        <f t="shared" ref="L26:P26" si="6">SUM(L7:L25)</f>
        <v>588</v>
      </c>
      <c r="M26" s="42">
        <f>SUM(M7:M25)</f>
        <v>188814928</v>
      </c>
      <c r="N26" s="39">
        <f t="shared" si="6"/>
        <v>120</v>
      </c>
      <c r="O26" s="42">
        <f>SUM(O7:O25)</f>
        <v>33888690</v>
      </c>
      <c r="P26" s="39">
        <f t="shared" si="6"/>
        <v>530</v>
      </c>
      <c r="Q26" s="42">
        <f>SUM(Q7:Q25)</f>
        <v>107455470</v>
      </c>
      <c r="R26" s="39">
        <f t="shared" ref="R26" si="7">SUM(R7:R25)</f>
        <v>160</v>
      </c>
      <c r="S26" s="42">
        <f>SUM(S7:S25)</f>
        <v>30879845</v>
      </c>
    </row>
    <row r="27" spans="1:19" ht="15.75" x14ac:dyDescent="0.25">
      <c r="A27" s="26"/>
      <c r="B27" s="27"/>
      <c r="C27" s="27"/>
      <c r="D27" s="27"/>
      <c r="E27" s="27"/>
      <c r="F27" s="27"/>
      <c r="G27" s="27"/>
      <c r="H27" s="41">
        <f>H26-J26-L26-N26-P26</f>
        <v>0</v>
      </c>
      <c r="I27" s="44">
        <f>I26-K26-M26-O26-Q26</f>
        <v>0</v>
      </c>
    </row>
    <row r="28" spans="1:19" ht="15.75" x14ac:dyDescent="0.25">
      <c r="A28" s="26"/>
      <c r="B28" s="27"/>
      <c r="C28" s="27"/>
      <c r="D28" s="27"/>
      <c r="E28" s="27"/>
      <c r="F28" s="27"/>
      <c r="G28" s="27"/>
      <c r="H28" s="41"/>
    </row>
    <row r="29" spans="1:19" ht="15.75" x14ac:dyDescent="0.25">
      <c r="A29" s="26"/>
      <c r="B29" s="27"/>
      <c r="C29" s="27"/>
      <c r="D29" s="27"/>
      <c r="E29" s="27"/>
      <c r="F29" s="27"/>
      <c r="G29" s="27"/>
      <c r="H29" s="41"/>
    </row>
    <row r="30" spans="1:19" ht="15.75" x14ac:dyDescent="0.25">
      <c r="A30" s="26"/>
      <c r="B30" s="27"/>
      <c r="C30" s="27"/>
      <c r="D30" s="27"/>
      <c r="E30" s="27"/>
      <c r="F30" s="27"/>
      <c r="G30" s="27"/>
      <c r="H30" s="41"/>
    </row>
    <row r="31" spans="1:19" ht="15.75" x14ac:dyDescent="0.25">
      <c r="A31" s="26"/>
      <c r="B31" s="27"/>
      <c r="C31" s="27"/>
      <c r="D31" s="27"/>
      <c r="E31" s="27"/>
      <c r="F31" s="27"/>
      <c r="G31" s="27"/>
      <c r="H31" s="41"/>
    </row>
    <row r="32" spans="1:19" ht="15.75" x14ac:dyDescent="0.25">
      <c r="A32" s="28"/>
      <c r="B32" s="29"/>
      <c r="C32" s="29"/>
      <c r="D32" s="29"/>
      <c r="E32" s="29"/>
      <c r="F32" s="29"/>
      <c r="G32" s="29"/>
      <c r="H32" s="41"/>
    </row>
    <row r="33" spans="1:8" ht="15.75" x14ac:dyDescent="0.25">
      <c r="A33" s="28"/>
      <c r="B33" s="29"/>
      <c r="C33" s="29"/>
      <c r="D33" s="29"/>
      <c r="E33" s="29"/>
      <c r="F33" s="29"/>
      <c r="G33" s="29"/>
      <c r="H33" s="41"/>
    </row>
    <row r="34" spans="1:8" ht="15.75" x14ac:dyDescent="0.25">
      <c r="A34" s="28"/>
      <c r="B34" s="29"/>
      <c r="C34" s="29"/>
      <c r="D34" s="29"/>
      <c r="E34" s="29"/>
      <c r="F34" s="29"/>
      <c r="G34" s="29"/>
      <c r="H34" s="41"/>
    </row>
    <row r="35" spans="1:8" ht="15.75" x14ac:dyDescent="0.25">
      <c r="A35" s="28"/>
      <c r="B35" s="29"/>
      <c r="C35" s="29"/>
      <c r="D35" s="29"/>
      <c r="E35" s="29"/>
      <c r="F35" s="29"/>
      <c r="G35" s="29"/>
      <c r="H35" s="41"/>
    </row>
    <row r="36" spans="1:8" ht="15.75" x14ac:dyDescent="0.25">
      <c r="A36" s="28"/>
      <c r="B36" s="29"/>
      <c r="C36" s="29"/>
      <c r="D36" s="29"/>
      <c r="E36" s="29"/>
      <c r="F36" s="29"/>
      <c r="G36" s="29"/>
      <c r="H36" s="41"/>
    </row>
    <row r="37" spans="1:8" ht="15.75" x14ac:dyDescent="0.25">
      <c r="A37" s="28"/>
      <c r="B37" s="29"/>
      <c r="C37" s="29"/>
      <c r="D37" s="29"/>
      <c r="E37" s="29"/>
      <c r="F37" s="29"/>
      <c r="G37" s="29"/>
      <c r="H37" s="41"/>
    </row>
    <row r="38" spans="1:8" ht="15.75" x14ac:dyDescent="0.25">
      <c r="A38" s="28"/>
      <c r="B38" s="29"/>
      <c r="C38" s="29"/>
      <c r="D38" s="29"/>
      <c r="E38" s="29"/>
      <c r="F38" s="29"/>
      <c r="G38" s="29"/>
      <c r="H38" s="41"/>
    </row>
    <row r="39" spans="1:8" ht="15.75" x14ac:dyDescent="0.25">
      <c r="A39" s="28"/>
      <c r="B39" s="29"/>
      <c r="C39" s="29"/>
      <c r="D39" s="29"/>
      <c r="E39" s="29"/>
      <c r="F39" s="29"/>
      <c r="G39" s="29"/>
      <c r="H39" s="41"/>
    </row>
    <row r="40" spans="1:8" ht="15.75" x14ac:dyDescent="0.25">
      <c r="A40" s="28"/>
      <c r="B40" s="29"/>
      <c r="C40" s="29"/>
      <c r="D40" s="29"/>
      <c r="E40" s="29"/>
      <c r="F40" s="29"/>
      <c r="G40" s="29"/>
      <c r="H40" s="41"/>
    </row>
    <row r="41" spans="1:8" ht="15.75" x14ac:dyDescent="0.25">
      <c r="A41" s="28"/>
      <c r="B41" s="29"/>
      <c r="C41" s="29"/>
      <c r="D41" s="29"/>
      <c r="E41" s="29"/>
      <c r="F41" s="29"/>
      <c r="G41" s="29"/>
      <c r="H41" s="41"/>
    </row>
    <row r="42" spans="1:8" ht="15.75" x14ac:dyDescent="0.25">
      <c r="A42" s="28"/>
      <c r="B42" s="29"/>
      <c r="C42" s="29"/>
      <c r="D42" s="29"/>
      <c r="E42" s="29"/>
      <c r="F42" s="29"/>
      <c r="G42" s="29"/>
      <c r="H42" s="41"/>
    </row>
    <row r="43" spans="1:8" ht="15.75" x14ac:dyDescent="0.25">
      <c r="A43" s="28"/>
      <c r="B43" s="29"/>
      <c r="C43" s="29"/>
      <c r="D43" s="29"/>
      <c r="E43" s="29"/>
      <c r="F43" s="29"/>
      <c r="G43" s="29"/>
      <c r="H43" s="41"/>
    </row>
    <row r="44" spans="1:8" ht="15.75" x14ac:dyDescent="0.25">
      <c r="A44" s="28"/>
      <c r="B44" s="29"/>
      <c r="C44" s="29"/>
      <c r="D44" s="29"/>
      <c r="E44" s="29"/>
      <c r="F44" s="29"/>
      <c r="G44" s="29"/>
      <c r="H44" s="41"/>
    </row>
    <row r="45" spans="1:8" ht="15.75" x14ac:dyDescent="0.25">
      <c r="A45" s="28"/>
      <c r="B45" s="29"/>
      <c r="C45" s="29"/>
      <c r="D45" s="29"/>
      <c r="E45" s="29"/>
      <c r="F45" s="29"/>
      <c r="G45" s="29"/>
      <c r="H45" s="41"/>
    </row>
    <row r="46" spans="1:8" ht="15.75" x14ac:dyDescent="0.25">
      <c r="A46" s="28"/>
      <c r="B46" s="29"/>
      <c r="C46" s="29"/>
      <c r="D46" s="29"/>
      <c r="E46" s="29"/>
      <c r="F46" s="29"/>
      <c r="G46" s="29"/>
      <c r="H46" s="41"/>
    </row>
  </sheetData>
  <autoFilter ref="A6:R27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32">
    <mergeCell ref="R5:S5"/>
    <mergeCell ref="R12:R13"/>
    <mergeCell ref="S12:S13"/>
    <mergeCell ref="E1:G1"/>
    <mergeCell ref="I12:I13"/>
    <mergeCell ref="J12:J13"/>
    <mergeCell ref="L12:L13"/>
    <mergeCell ref="P12:P13"/>
    <mergeCell ref="N12:N13"/>
    <mergeCell ref="J5:K5"/>
    <mergeCell ref="L5:M5"/>
    <mergeCell ref="N5:O5"/>
    <mergeCell ref="P5:Q5"/>
    <mergeCell ref="K12:K13"/>
    <mergeCell ref="Q12:Q13"/>
    <mergeCell ref="M12:M13"/>
    <mergeCell ref="A3:G3"/>
    <mergeCell ref="A6:G6"/>
    <mergeCell ref="A8:G8"/>
    <mergeCell ref="A10:G10"/>
    <mergeCell ref="B12:B13"/>
    <mergeCell ref="H12:H13"/>
    <mergeCell ref="E18:E19"/>
    <mergeCell ref="D18:D19"/>
    <mergeCell ref="O12:O13"/>
    <mergeCell ref="A4:G4"/>
    <mergeCell ref="A23:G23"/>
    <mergeCell ref="B18:B19"/>
    <mergeCell ref="C18:C19"/>
    <mergeCell ref="A16:G16"/>
    <mergeCell ref="A12:A13"/>
    <mergeCell ref="G12:G13"/>
  </mergeCells>
  <hyperlinks>
    <hyperlink ref="A5" r:id="rId1" display="consultantplus://offline/ref=A5192FA9B1645C0BCB9FC58425D2F0A89A3BF24A8A41E74BE3B6B4D6D0827CF179F1C1B912522278FEpBI" xr:uid="{00000000-0004-0000-0000-000000000000}"/>
  </hyperlinks>
  <pageMargins left="0.7" right="0.7" top="0.75" bottom="0.75" header="0.3" footer="0.3"/>
  <pageSetup paperSize="9" scale="28" orientation="landscape" r:id="rId2"/>
  <rowBreaks count="2" manualBreakCount="2">
    <brk id="15" max="6" man="1"/>
    <brk id="21" max="6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ВМП</vt:lpstr>
      <vt:lpstr>'Приложение ВМП'!Область_печати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Жданова Наталья Валерьевна</dc:creator>
  <cp:lastModifiedBy>Рева Юлия Николаевна</cp:lastModifiedBy>
  <cp:lastPrinted>2025-12-26T06:19:46Z</cp:lastPrinted>
  <dcterms:created xsi:type="dcterms:W3CDTF">2021-02-09T07:01:55Z</dcterms:created>
  <dcterms:modified xsi:type="dcterms:W3CDTF">2026-01-27T13:33:44Z</dcterms:modified>
</cp:coreProperties>
</file>